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1544\"/>
    </mc:Choice>
  </mc:AlternateContent>
  <xr:revisionPtr revIDLastSave="0" documentId="13_ncr:1_{D2A65570-D0DF-46E4-BF71-7085CB4AFB78}" xr6:coauthVersionLast="47" xr6:coauthVersionMax="47" xr10:uidLastSave="{00000000-0000-0000-0000-000000000000}"/>
  <bookViews>
    <workbookView xWindow="-108" yWindow="-108" windowWidth="23256" windowHeight="12576"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5" i="3" l="1"/>
  <c r="V4" i="3"/>
  <c r="J4" i="4" s="1"/>
  <c r="D5" i="3"/>
  <c r="D4" i="3"/>
  <c r="B4" i="4" s="1"/>
  <c r="K4" i="4" l="1"/>
  <c r="D3" i="3"/>
  <c r="F3" i="3"/>
  <c r="C3" i="4" s="1"/>
  <c r="H3" i="4" l="1"/>
  <c r="O3" i="3" l="1"/>
  <c r="L3" i="3" s="1"/>
  <c r="H3" i="3" l="1"/>
  <c r="D3" i="4" s="1"/>
  <c r="B3" i="4" l="1"/>
  <c r="Q3" i="3" l="1"/>
  <c r="M3" i="3" l="1"/>
  <c r="F3" i="4" s="1"/>
  <c r="K3" i="3"/>
  <c r="E3" i="4" s="1"/>
  <c r="R3" i="3"/>
  <c r="S3" i="3" s="1"/>
  <c r="T3" i="3" s="1"/>
  <c r="W3" i="3"/>
  <c r="I3" i="4" l="1"/>
  <c r="L3" i="4"/>
  <c r="G3" i="4" s="1"/>
</calcChain>
</file>

<file path=xl/sharedStrings.xml><?xml version="1.0" encoding="utf-8"?>
<sst xmlns="http://schemas.openxmlformats.org/spreadsheetml/2006/main" count="73" uniqueCount="67">
  <si>
    <t>Patent Number or Name of Exclusivity</t>
  </si>
  <si>
    <t>Earliest Filing Date of earliest patent</t>
  </si>
  <si>
    <t xml:space="preserve">Earliest non-provisional priority date
(or FDA exlusivity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</si>
  <si>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</si>
  <si>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</si>
  <si>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</si>
  <si>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</si>
  <si>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</si>
  <si>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</si>
  <si>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</si>
  <si>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</si>
  <si>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</si>
  <si>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</si>
  <si>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</si>
  <si>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</si>
  <si>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</si>
  <si>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</si>
  <si>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</si>
  <si>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</si>
  <si>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</si>
  <si>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</si>
  <si>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</si>
  <si>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</si>
  <si>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</si>
  <si>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</si>
  <si>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</si>
  <si>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</si>
  <si>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</si>
  <si>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</si>
  <si>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</si>
  <si>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</si>
  <si>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</si>
  <si>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</si>
  <si>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</si>
  <si>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</si>
  <si>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</si>
  <si>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</si>
  <si>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</si>
  <si>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</si>
  <si>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</si>
  <si>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</si>
  <si>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M-54</t>
  </si>
  <si>
    <t>PED</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</si>
  <si>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</si>
  <si>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</si>
  <si>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</si>
  <si>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</si>
  <si>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</si>
  <si>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</si>
  <si>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</si>
  <si>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</si>
  <si>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 xml:space="preserve">FDCA Pediatric Exclusivity (PED) </t>
  </si>
  <si>
    <t>FDCA Exclusivity</t>
  </si>
  <si>
    <t>FDCA Pediatric Exclusivity (PED)</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</si>
  <si>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</si>
  <si>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</si>
  <si>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</si>
  <si>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</si>
  <si>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</si>
  <si>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</si>
  <si>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</si>
  <si>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</si>
  <si>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</si>
  <si>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</si>
  <si>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</si>
  <si>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</si>
  <si>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4382938  (compound, method)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</si>
</sst>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4" x14ac:knownFonts="1">
    <font>
      <sz val="11"/>
      <color theme="1"/>
      <name val="Calibri"/>
      <family val="2"/>
      <scheme val="minor"/>
    </font>
    <font>
      <sz val="11"/>
      <color theme="0"/>
      <name val="Calibri"/>
      <family val="2"/>
      <scheme val="minor"/>
    </font>
    <font>
      <sz val="12"/>
      <color theme="1"/>
      <name val="Calibri"/>
      <family val="2"/>
      <scheme val="minor"/>
    </font>
    <font>
      <b/>
      <u/>
      <sz val="11"/>
      <name val="Calibri"/>
      <family val="2"/>
      <scheme val="minor"/>
    </font>
    <font>
      <sz val="11"/>
      <name val="Calibri"/>
      <family val="2"/>
      <scheme val="minor"/>
    </font>
    <font>
      <b/>
      <i/>
      <sz val="11"/>
      <color theme="1"/>
      <name val="Calibri"/>
      <family val="2"/>
      <scheme val="minor"/>
    </font>
    <font>
      <b/>
      <u/>
      <sz val="11"/>
      <color rgb="FF000000"/>
      <name val="Calibri"/>
      <family val="2"/>
    </font>
    <font>
      <sz val="11"/>
      <color rgb="FF000000"/>
      <name val="Calibri"/>
      <family val="2"/>
    </font>
    <font>
      <sz val="11"/>
      <color rgb="FFFFFFFF"/>
      <name val="Calibri"/>
      <family val="2"/>
    </font>
    <font>
      <sz val="11"/>
      <name val="Calibri"/>
      <family val="2"/>
    </font>
    <font>
      <sz val="11"/>
      <color rgb="FF000000"/>
      <name val="Calibri"/>
      <charset val="1"/>
    </font>
    <font>
      <sz val="11"/>
      <color rgb="FF444444"/>
      <name val="Calibri"/>
      <family val="2"/>
      <charset val="1"/>
    </font>
    <font>
      <sz val="11"/>
      <color rgb="FF000000"/>
      <name val="Calibri"/>
      <family val="2"/>
      <scheme val="minor"/>
    </font>
    <font>
      <sz val="11"/>
      <color theme="0"/>
      <name val="Calibri"/>
      <family val="2"/>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rgb="FFBF8F00"/>
        <bgColor indexed="64"/>
      </patternFill>
    </fill>
    <fill>
      <patternFill patternType="solid">
        <fgColor theme="7" tint="-0.249977111117893"/>
        <bgColor indexed="64"/>
      </patternFill>
    </fill>
    <fill>
      <patternFill patternType="solid">
        <fgColor rgb="FFCC99FF"/>
        <bgColor indexed="64"/>
      </patternFill>
    </fill>
  </fills>
  <borders count="9">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72">
    <xf numFmtId="0" fontId="0" fillId="0" borderId="0" xfId="0"/>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vertical="center"/>
    </xf>
    <xf numFmtId="164" fontId="0" fillId="0" borderId="0" xfId="0" applyNumberFormat="1" applyAlignment="1">
      <alignment horizontal="center" vertical="center"/>
    </xf>
    <xf numFmtId="0" fontId="0" fillId="0" borderId="0" xfId="0" applyFill="1"/>
    <xf numFmtId="2" fontId="0" fillId="0" borderId="0" xfId="0" applyNumberFormat="1" applyFill="1" applyAlignment="1">
      <alignment horizontal="center"/>
    </xf>
    <xf numFmtId="0" fontId="0" fillId="0" borderId="0" xfId="0" applyFill="1" applyAlignment="1">
      <alignment horizontal="center"/>
    </xf>
    <xf numFmtId="14" fontId="0" fillId="0" borderId="0" xfId="0" applyNumberFormat="1"/>
    <xf numFmtId="2" fontId="0" fillId="0" borderId="0" xfId="0" applyNumberFormat="1" applyFill="1" applyAlignment="1">
      <alignment horizontal="center" vertical="center"/>
    </xf>
    <xf numFmtId="164" fontId="0" fillId="0" borderId="0" xfId="0" applyNumberFormat="1" applyFill="1" applyAlignment="1">
      <alignment horizontal="center" vertical="center"/>
    </xf>
    <xf numFmtId="14" fontId="0" fillId="0" borderId="0" xfId="0" applyNumberFormat="1" applyFill="1" applyAlignment="1">
      <alignment horizontal="center"/>
    </xf>
    <xf numFmtId="0" fontId="4" fillId="7" borderId="1" xfId="0" applyFont="1" applyFill="1" applyBorder="1" applyAlignment="1">
      <alignment horizontal="center" vertical="center" wrapText="1"/>
    </xf>
    <xf numFmtId="0" fontId="1" fillId="4" borderId="0" xfId="0" applyFont="1" applyFill="1"/>
    <xf numFmtId="0" fontId="0" fillId="0" borderId="0" xfId="0" applyFill="1" applyBorder="1"/>
    <xf numFmtId="0" fontId="2" fillId="0" borderId="0" xfId="0" applyFont="1" applyFill="1" applyAlignment="1">
      <alignment horizontal="center"/>
    </xf>
    <xf numFmtId="14" fontId="0" fillId="0" borderId="0" xfId="0" applyNumberFormat="1" applyFill="1"/>
    <xf numFmtId="0" fontId="0" fillId="0" borderId="0" xfId="0" applyFill="1" applyBorder="1" applyAlignment="1">
      <alignment horizontal="center" vertical="center" wrapText="1"/>
    </xf>
    <xf numFmtId="0" fontId="4"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4"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4" fillId="0" borderId="5" xfId="0" applyFont="1" applyFill="1" applyBorder="1" applyAlignment="1">
      <alignment horizontal="center" vertical="center" wrapText="1"/>
    </xf>
    <xf numFmtId="0" fontId="0" fillId="4" borderId="0" xfId="0" applyFill="1" applyAlignment="1">
      <alignment horizontal="center"/>
    </xf>
    <xf numFmtId="14" fontId="1" fillId="4" borderId="0" xfId="0" applyNumberFormat="1" applyFont="1" applyFill="1" applyAlignment="1">
      <alignment horizontal="center"/>
    </xf>
    <xf numFmtId="0" fontId="1" fillId="4" borderId="0" xfId="0" applyFont="1" applyFill="1" applyAlignment="1">
      <alignment horizontal="center"/>
    </xf>
    <xf numFmtId="2" fontId="1" fillId="4" borderId="0" xfId="0" applyNumberFormat="1" applyFont="1" applyFill="1" applyAlignment="1">
      <alignment horizontal="center" vertical="center"/>
    </xf>
    <xf numFmtId="2" fontId="0" fillId="4" borderId="0" xfId="0" applyNumberFormat="1" applyFill="1" applyAlignment="1">
      <alignment horizontal="center"/>
    </xf>
    <xf numFmtId="0" fontId="7" fillId="11" borderId="3" xfId="0" applyFont="1" applyFill="1" applyBorder="1" applyAlignment="1">
      <alignment horizontal="center" vertical="center" wrapText="1"/>
    </xf>
    <xf numFmtId="1" fontId="0" fillId="4" borderId="0" xfId="0" applyNumberFormat="1" applyFill="1" applyAlignment="1">
      <alignment horizontal="center" vertical="center"/>
    </xf>
    <xf numFmtId="1" fontId="0" fillId="0" borderId="0" xfId="0" applyNumberFormat="1"/>
    <xf numFmtId="0" fontId="0" fillId="0" borderId="0" xfId="0" applyAlignment="1">
      <alignment horizontal="center" wrapText="1"/>
    </xf>
    <xf numFmtId="0" fontId="7" fillId="0" borderId="5" xfId="0" applyFont="1" applyFill="1" applyBorder="1" applyAlignment="1">
      <alignment horizontal="center" vertical="center" wrapText="1"/>
    </xf>
    <xf numFmtId="0" fontId="12" fillId="13" borderId="5" xfId="0" applyFont="1" applyFill="1" applyBorder="1" applyAlignment="1">
      <alignment horizontal="center" vertical="center" wrapText="1"/>
    </xf>
    <xf numFmtId="0" fontId="12" fillId="11" borderId="3" xfId="0" applyFont="1" applyFill="1" applyBorder="1" applyAlignment="1">
      <alignment horizontal="center" vertical="center" wrapText="1"/>
    </xf>
    <xf numFmtId="0" fontId="8" fillId="12" borderId="5" xfId="0" applyFont="1" applyFill="1" applyBorder="1" applyAlignment="1">
      <alignment horizontal="center" vertical="center" wrapText="1"/>
    </xf>
    <xf numFmtId="0" fontId="8" fillId="12" borderId="6" xfId="0" applyFont="1" applyFill="1" applyBorder="1" applyAlignment="1">
      <alignment horizontal="center" vertical="center" wrapText="1"/>
    </xf>
    <xf numFmtId="0" fontId="9" fillId="1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14" fontId="11" fillId="0" borderId="0" xfId="0" quotePrefix="1" applyNumberFormat="1" applyFont="1" applyAlignment="1">
      <alignment horizontal="center" vertical="center"/>
    </xf>
    <xf numFmtId="0" fontId="1" fillId="8" borderId="8" xfId="0" applyFont="1" applyFill="1" applyBorder="1" applyAlignment="1">
      <alignment horizontal="center" vertical="center" wrapText="1"/>
    </xf>
    <xf numFmtId="0" fontId="0" fillId="10" borderId="8" xfId="0" applyFill="1" applyBorder="1" applyAlignment="1">
      <alignment horizontal="center" vertical="center" wrapText="1"/>
    </xf>
    <xf numFmtId="2" fontId="0" fillId="0" borderId="0" xfId="0" applyNumberFormat="1" applyFill="1" applyBorder="1" applyAlignment="1">
      <alignment horizontal="center" vertical="center"/>
    </xf>
    <xf numFmtId="2" fontId="1" fillId="4" borderId="0" xfId="0" applyNumberFormat="1" applyFont="1" applyFill="1" applyAlignment="1">
      <alignment horizontal="center"/>
    </xf>
    <xf numFmtId="14" fontId="1" fillId="4" borderId="0" xfId="0" applyNumberFormat="1" applyFont="1" applyFill="1" applyAlignment="1">
      <alignment horizontal="center" vertical="center"/>
    </xf>
    <xf numFmtId="14" fontId="13" fillId="4" borderId="0" xfId="0" quotePrefix="1" applyNumberFormat="1" applyFont="1" applyFill="1"/>
    <xf numFmtId="0" fontId="13" fillId="4" borderId="0" xfId="0" quotePrefix="1" applyFont="1" applyFill="1"/>
    <xf numFmtId="164" fontId="1" fillId="4" borderId="0" xfId="0" applyNumberFormat="1" applyFont="1" applyFill="1" applyAlignment="1">
      <alignment horizontal="center" vertical="center"/>
    </xf>
    <xf numFmtId="0" fontId="1" fillId="4" borderId="0" xfId="0" applyFont="1" applyFill="1" applyAlignment="1">
      <alignment horizontal="left" vertical="center" wrapText="1"/>
    </xf>
    <xf numFmtId="165" fontId="0" fillId="0" borderId="0" xfId="0" applyNumberFormat="1" applyAlignment="1">
      <alignment horizontal="center" vertical="center"/>
    </xf>
    <xf numFmtId="165" fontId="1" fillId="4" borderId="0" xfId="0" applyNumberFormat="1" applyFont="1" applyFill="1" applyAlignment="1">
      <alignment horizontal="center" vertical="center"/>
    </xf>
    <xf numFmtId="0" fontId="1" fillId="14" borderId="2" xfId="0" applyFont="1" applyFill="1" applyBorder="1" applyAlignment="1">
      <alignment horizontal="center" vertical="center" wrapText="1"/>
    </xf>
    <xf numFmtId="0" fontId="1" fillId="15" borderId="2" xfId="0" applyFont="1" applyFill="1" applyBorder="1" applyAlignment="1">
      <alignment horizontal="center" vertical="center" wrapText="1"/>
    </xf>
    <xf numFmtId="0" fontId="4" fillId="16"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CC99FF"/>
      <color rgb="FFC5B3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r>
              <a:rPr lang="en-US" sz="1600" b="1">
                <a:solidFill>
                  <a:sysClr val="windowText" lastClr="000000"/>
                </a:solidFill>
              </a:rPr>
              <a:t>Ambien</a:t>
            </a:r>
            <a:r>
              <a:rPr lang="en-US" sz="1600" b="1" baseline="0">
                <a:solidFill>
                  <a:sysClr val="windowText" lastClr="000000"/>
                </a:solidFill>
              </a:rPr>
              <a:t> (zo</a:t>
            </a:r>
            <a:r>
              <a:rPr lang="en-US" sz="1600" b="1">
                <a:solidFill>
                  <a:sysClr val="windowText" lastClr="000000"/>
                </a:solidFill>
              </a:rPr>
              <a:t>lpidem</a:t>
            </a:r>
            <a:r>
              <a:rPr lang="en-US" sz="1600" b="1" baseline="0">
                <a:solidFill>
                  <a:sysClr val="windowText" lastClr="000000"/>
                </a:solidFill>
              </a:rPr>
              <a:t> tartrate</a:t>
            </a:r>
            <a:r>
              <a:rPr lang="en-US" sz="1600" b="1">
                <a:solidFill>
                  <a:sysClr val="windowText" lastClr="000000"/>
                </a:solidFill>
              </a:rPr>
              <a:t>;</a:t>
            </a:r>
            <a:r>
              <a:rPr lang="en-US" sz="1600" b="1" baseline="0">
                <a:solidFill>
                  <a:sysClr val="windowText" lastClr="000000"/>
                </a:solidFill>
              </a:rPr>
              <a:t> NDA 19908)</a:t>
            </a:r>
            <a:endParaRPr lang="en-US" sz="1600" b="1">
              <a:solidFill>
                <a:sysClr val="windowText" lastClr="000000"/>
              </a:solidFill>
            </a:endParaRPr>
          </a:p>
        </c:rich>
      </c:tx>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7.6799049860560992E-2"/>
          <c:y val="6.2440252436864664E-2"/>
          <c:w val="0.90061970800766356"/>
          <c:h val="0.75985781095842009"/>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years)'!$A$3:$A$4</c:f>
              <c:strCache>
                <c:ptCount val="2"/>
                <c:pt idx="0">
                  <c:v>4382938  (compound, method)</c:v>
                </c:pt>
                <c:pt idx="1">
                  <c:v>M-54</c:v>
                </c:pt>
              </c:strCache>
            </c:strRef>
          </c:cat>
          <c:val>
            <c:numRef>
              <c:f>'Bar Graph (# years)'!$B$3:$B$4</c:f>
              <c:numCache>
                <c:formatCode>0.00</c:formatCode>
                <c:ptCount val="2"/>
                <c:pt idx="0">
                  <c:v>0</c:v>
                </c:pt>
                <c:pt idx="1">
                  <c:v>25.43189596167009</c:v>
                </c:pt>
              </c:numCache>
            </c:numRef>
          </c:val>
          <c:extLst>
            <c:ext xmlns:c16="http://schemas.microsoft.com/office/drawing/2014/chart" uri="{C3380CC4-5D6E-409C-BE32-E72D297353CC}">
              <c16:uniqueId val="{00000009-F61F-429C-B648-83080D56F475}"/>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cat>
            <c:strRef>
              <c:f>'Bar Graph (# years)'!$A$3:$A$4</c:f>
              <c:strCache>
                <c:ptCount val="2"/>
                <c:pt idx="0">
                  <c:v>4382938  (compound, method)</c:v>
                </c:pt>
                <c:pt idx="1">
                  <c:v>M-54</c:v>
                </c:pt>
              </c:strCache>
            </c:strRef>
          </c:cat>
          <c:val>
            <c:numRef>
              <c:f>'Bar Graph (# years)'!$C$3:$C$4</c:f>
              <c:numCache>
                <c:formatCode>0.00</c:formatCode>
                <c:ptCount val="2"/>
                <c:pt idx="0">
                  <c:v>0</c:v>
                </c:pt>
              </c:numCache>
            </c:numRef>
          </c:val>
          <c:extLst>
            <c:ext xmlns:c16="http://schemas.microsoft.com/office/drawing/2014/chart" uri="{C3380CC4-5D6E-409C-BE32-E72D297353CC}">
              <c16:uniqueId val="{0000000A-F61F-429C-B648-83080D56F475}"/>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4382938  (compound, method)</c:v>
                </c:pt>
                <c:pt idx="1">
                  <c:v>M-54</c:v>
                </c:pt>
              </c:strCache>
            </c:strRef>
          </c:cat>
          <c:val>
            <c:numRef>
              <c:f>'Bar Graph (# years)'!$D$3:$D$4</c:f>
              <c:numCache>
                <c:formatCode>0.00</c:formatCode>
                <c:ptCount val="2"/>
                <c:pt idx="0">
                  <c:v>1.5496235455167693</c:v>
                </c:pt>
              </c:numCache>
            </c:numRef>
          </c:val>
          <c:extLst>
            <c:ext xmlns:c16="http://schemas.microsoft.com/office/drawing/2014/chart" uri="{C3380CC4-5D6E-409C-BE32-E72D297353CC}">
              <c16:uniqueId val="{0000000B-F61F-429C-B648-83080D56F475}"/>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BE0-47D1-8B6B-AE4EC0DBF02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4382938  (compound, method)</c:v>
                </c:pt>
                <c:pt idx="1">
                  <c:v>M-54</c:v>
                </c:pt>
              </c:strCache>
            </c:strRef>
          </c:cat>
          <c:val>
            <c:numRef>
              <c:f>'Bar Graph (# years)'!$E$3:$E$4</c:f>
              <c:numCache>
                <c:formatCode>0.00</c:formatCode>
                <c:ptCount val="2"/>
                <c:pt idx="0">
                  <c:v>9.6043805612594113</c:v>
                </c:pt>
              </c:numCache>
            </c:numRef>
          </c:val>
          <c:extLst>
            <c:ext xmlns:c16="http://schemas.microsoft.com/office/drawing/2014/chart" uri="{C3380CC4-5D6E-409C-BE32-E72D297353CC}">
              <c16:uniqueId val="{0000000C-F61F-429C-B648-83080D56F475}"/>
            </c:ext>
          </c:extLst>
        </c:ser>
        <c:ser>
          <c:idx val="4"/>
          <c:order val="4"/>
          <c:tx>
            <c:strRef>
              <c:f>'Bar Graph (# years)'!$F$1</c:f>
              <c:strCache>
                <c:ptCount val="1"/>
                <c:pt idx="0">
                  <c:v>Drug &amp; Patent Approved (market exclusivity)</c:v>
                </c:pt>
              </c:strCache>
            </c:strRef>
          </c:tx>
          <c:spPr>
            <a:solidFill>
              <a:srgbClr val="92D050"/>
            </a:solidFill>
            <a:ln w="317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4382938  (compound, method)</c:v>
                </c:pt>
                <c:pt idx="1">
                  <c:v>M-54</c:v>
                </c:pt>
              </c:strCache>
            </c:strRef>
          </c:cat>
          <c:val>
            <c:numRef>
              <c:f>'Bar Graph (# years)'!$F$3:$F$4</c:f>
              <c:numCache>
                <c:formatCode>0.00</c:formatCode>
                <c:ptCount val="2"/>
                <c:pt idx="0">
                  <c:v>8.8459958932238187</c:v>
                </c:pt>
              </c:numCache>
            </c:numRef>
          </c:val>
          <c:extLst>
            <c:ext xmlns:c16="http://schemas.microsoft.com/office/drawing/2014/chart" uri="{C3380CC4-5D6E-409C-BE32-E72D297353CC}">
              <c16:uniqueId val="{0000000D-F61F-429C-B648-83080D56F475}"/>
            </c:ext>
          </c:extLst>
        </c:ser>
        <c:ser>
          <c:idx val="5"/>
          <c:order val="5"/>
          <c:tx>
            <c:strRef>
              <c:f>'Bar Graph (# years)'!$G$1</c:f>
              <c:strCache>
                <c:ptCount val="1"/>
                <c:pt idx="0">
                  <c:v>Patent Term Adjustment</c:v>
                </c:pt>
              </c:strCache>
            </c:strRef>
          </c:tx>
          <c:spPr>
            <a:solidFill>
              <a:srgbClr val="00B0F0"/>
            </a:solidFill>
            <a:ln w="31750">
              <a:noFill/>
            </a:ln>
            <a:effectLst/>
            <a:scene3d>
              <a:camera prst="orthographicFront"/>
              <a:lightRig rig="threePt" dir="t"/>
            </a:scene3d>
            <a:sp3d>
              <a:bevelT/>
            </a:sp3d>
          </c:spPr>
          <c:invertIfNegative val="0"/>
          <c:cat>
            <c:strRef>
              <c:f>'Bar Graph (# years)'!$A$3:$A$4</c:f>
              <c:strCache>
                <c:ptCount val="2"/>
                <c:pt idx="0">
                  <c:v>4382938  (compound, method)</c:v>
                </c:pt>
                <c:pt idx="1">
                  <c:v>M-54</c:v>
                </c:pt>
              </c:strCache>
            </c:strRef>
          </c:cat>
          <c:val>
            <c:numRef>
              <c:f>'Bar Graph (# years)'!$G$3:$G$4</c:f>
              <c:numCache>
                <c:formatCode>0.000</c:formatCode>
                <c:ptCount val="2"/>
                <c:pt idx="0">
                  <c:v>0</c:v>
                </c:pt>
              </c:numCache>
            </c:numRef>
          </c:val>
          <c:extLst>
            <c:ext xmlns:c16="http://schemas.microsoft.com/office/drawing/2014/chart" uri="{C3380CC4-5D6E-409C-BE32-E72D297353CC}">
              <c16:uniqueId val="{0000000E-F61F-429C-B648-83080D56F475}"/>
            </c:ext>
          </c:extLst>
        </c:ser>
        <c:ser>
          <c:idx val="7"/>
          <c:order val="6"/>
          <c:tx>
            <c:strRef>
              <c:f>'Bar Graph (# years)'!$H$1</c:f>
              <c:strCache>
                <c:ptCount val="1"/>
                <c:pt idx="0">
                  <c:v>Patent Term Extension</c:v>
                </c:pt>
              </c:strCache>
            </c:strRef>
          </c:tx>
          <c:spPr>
            <a:solidFill>
              <a:srgbClr val="CC99FF"/>
            </a:solidFill>
            <a:ln w="31750">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BE0-47D1-8B6B-AE4EC0DBF02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4382938  (compound, method)</c:v>
                </c:pt>
                <c:pt idx="1">
                  <c:v>M-54</c:v>
                </c:pt>
              </c:strCache>
            </c:strRef>
          </c:cat>
          <c:val>
            <c:numRef>
              <c:f>'Bar Graph (# years)'!$H$3:$H$4</c:f>
              <c:numCache>
                <c:formatCode>0.000</c:formatCode>
                <c:ptCount val="2"/>
                <c:pt idx="0" formatCode="0.00">
                  <c:v>4.9993155373032172</c:v>
                </c:pt>
              </c:numCache>
            </c:numRef>
          </c:val>
          <c:extLst>
            <c:ext xmlns:c16="http://schemas.microsoft.com/office/drawing/2014/chart" uri="{C3380CC4-5D6E-409C-BE32-E72D297353CC}">
              <c16:uniqueId val="{00000000-1242-408C-ACE2-26EB34FF67C7}"/>
            </c:ext>
          </c:extLst>
        </c:ser>
        <c:ser>
          <c:idx val="6"/>
          <c:order val="7"/>
          <c:tx>
            <c:strRef>
              <c:f>'Bar Graph (# years)'!$I$1</c:f>
              <c:strCache>
                <c:ptCount val="1"/>
                <c:pt idx="0">
                  <c:v>FDCA Pediatric Exclusivity (PED) </c:v>
                </c:pt>
              </c:strCache>
            </c:strRef>
          </c:tx>
          <c:spPr>
            <a:pattFill prst="lgCheck">
              <a:fgClr>
                <a:schemeClr val="accent4">
                  <a:lumMod val="75000"/>
                </a:schemeClr>
              </a:fgClr>
              <a:bgClr>
                <a:schemeClr val="bg1"/>
              </a:bgClr>
            </a:pattFill>
            <a:ln w="31750">
              <a:noFill/>
            </a:ln>
            <a:effectLst/>
            <a:scene3d>
              <a:camera prst="orthographicFront"/>
              <a:lightRig rig="threePt" dir="t"/>
            </a:scene3d>
            <a:sp3d>
              <a:bevelT/>
            </a:sp3d>
          </c:spPr>
          <c:invertIfNegative val="0"/>
          <c:dLbls>
            <c:dLbl>
              <c:idx val="0"/>
              <c:layout>
                <c:manualLayout>
                  <c:x val="-8.5557951664072605E-4"/>
                  <c:y val="-9.548360086851508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57C-4177-875A-2D3635510B5B}"/>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4382938  (compound, method)</c:v>
                </c:pt>
                <c:pt idx="1">
                  <c:v>M-54</c:v>
                </c:pt>
              </c:strCache>
            </c:strRef>
          </c:cat>
          <c:val>
            <c:numRef>
              <c:f>'Bar Graph (# years)'!$I$3:$I$4</c:f>
              <c:numCache>
                <c:formatCode>0.000</c:formatCode>
                <c:ptCount val="2"/>
                <c:pt idx="0" formatCode="0.0">
                  <c:v>0.49828884325804246</c:v>
                </c:pt>
              </c:numCache>
            </c:numRef>
          </c:val>
          <c:extLst>
            <c:ext xmlns:c16="http://schemas.microsoft.com/office/drawing/2014/chart" uri="{C3380CC4-5D6E-409C-BE32-E72D297353CC}">
              <c16:uniqueId val="{0000000F-F61F-429C-B648-83080D56F475}"/>
            </c:ext>
          </c:extLst>
        </c:ser>
        <c:ser>
          <c:idx val="9"/>
          <c:order val="8"/>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Lbls>
            <c:dLbl>
              <c:idx val="1"/>
              <c:layout>
                <c:manualLayout>
                  <c:x val="2.6435769866737357E-3"/>
                  <c:y val="-9.40891330894166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674-42D5-AFF6-6492E2BFE32E}"/>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4382938  (compound, method)</c:v>
                </c:pt>
                <c:pt idx="1">
                  <c:v>M-54</c:v>
                </c:pt>
              </c:strCache>
            </c:strRef>
          </c:cat>
          <c:val>
            <c:numRef>
              <c:f>'Bar Graph (# years)'!$J$3:$J$4</c:f>
              <c:numCache>
                <c:formatCode>0.0</c:formatCode>
                <c:ptCount val="2"/>
                <c:pt idx="1">
                  <c:v>3.0034223134839153</c:v>
                </c:pt>
              </c:numCache>
            </c:numRef>
          </c:val>
          <c:extLst>
            <c:ext xmlns:c16="http://schemas.microsoft.com/office/drawing/2014/chart" uri="{C3380CC4-5D6E-409C-BE32-E72D297353CC}">
              <c16:uniqueId val="{00000001-8857-4539-B6E0-B458160AB11B}"/>
            </c:ext>
          </c:extLst>
        </c:ser>
        <c:ser>
          <c:idx val="10"/>
          <c:order val="9"/>
          <c:tx>
            <c:strRef>
              <c:f>'Bar Graph (# years)'!$K$1</c:f>
              <c:strCache>
                <c:ptCount val="1"/>
                <c:pt idx="0">
                  <c:v>FDCA Pediatric Exclusivity (PED)</c:v>
                </c:pt>
              </c:strCache>
            </c:strRef>
          </c:tx>
          <c:spPr>
            <a:pattFill prst="lgCheck">
              <a:fgClr>
                <a:schemeClr val="accent4">
                  <a:lumMod val="75000"/>
                </a:schemeClr>
              </a:fgClr>
              <a:bgClr>
                <a:schemeClr val="bg1"/>
              </a:bgClr>
            </a:pattFill>
            <a:ln>
              <a:noFill/>
            </a:ln>
            <a:effectLst/>
            <a:scene3d>
              <a:camera prst="orthographicFront"/>
              <a:lightRig rig="threePt" dir="t"/>
            </a:scene3d>
            <a:sp3d>
              <a:bevelT/>
            </a:sp3d>
          </c:spPr>
          <c:invertIfNegative val="0"/>
          <c:dLbls>
            <c:dLbl>
              <c:idx val="1"/>
              <c:layout>
                <c:manualLayout>
                  <c:x val="-1.0599938194488178E-4"/>
                  <c:y val="-9.3624155697418485E-2"/>
                </c:manualLayout>
              </c:layout>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1.7662360410045184E-2"/>
                      <c:h val="3.0202520026828213E-2"/>
                    </c:manualLayout>
                  </c15:layout>
                </c:ext>
                <c:ext xmlns:c16="http://schemas.microsoft.com/office/drawing/2014/chart" uri="{C3380CC4-5D6E-409C-BE32-E72D297353CC}">
                  <c16:uniqueId val="{00000001-1674-42D5-AFF6-6492E2BFE32E}"/>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'Bar Graph (# years)'!$K$3:$K$4</c:f>
              <c:numCache>
                <c:formatCode>0.0</c:formatCode>
                <c:ptCount val="2"/>
                <c:pt idx="1">
                  <c:v>0.50376454483230659</c:v>
                </c:pt>
              </c:numCache>
            </c:numRef>
          </c:val>
          <c:extLst>
            <c:ext xmlns:c16="http://schemas.microsoft.com/office/drawing/2014/chart" uri="{C3380CC4-5D6E-409C-BE32-E72D297353CC}">
              <c16:uniqueId val="{00000000-1674-42D5-AFF6-6492E2BFE32E}"/>
            </c:ext>
          </c:extLst>
        </c:ser>
        <c:ser>
          <c:idx val="8"/>
          <c:order val="10"/>
          <c:tx>
            <c:strRef>
              <c:f>'Bar Graph (# years)'!$L$1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cat>
            <c:strRef>
              <c:f>'Bar Graph (# years)'!$A$3:$A$4</c:f>
              <c:strCache>
                <c:ptCount val="2"/>
                <c:pt idx="0">
                  <c:v>4382938  (compound, method)</c:v>
                </c:pt>
                <c:pt idx="1">
                  <c:v>M-54</c:v>
                </c:pt>
              </c:strCache>
            </c:strRef>
          </c:cat>
          <c:val>
            <c:numRef>
              <c:f>'Bar Graph (# years)'!$L$3:$L$4</c:f>
              <c:numCache>
                <c:formatCode>0.000</c:formatCode>
                <c:ptCount val="2"/>
                <c:pt idx="0">
                  <c:v>0</c:v>
                </c:pt>
              </c:numCache>
            </c:numRef>
          </c:val>
          <c:extLst>
            <c:ext xmlns:c16="http://schemas.microsoft.com/office/drawing/2014/chart" uri="{C3380CC4-5D6E-409C-BE32-E72D297353CC}">
              <c16:uniqueId val="{0000000A-9D27-44D5-9AB2-5D53DEBF949F}"/>
            </c:ext>
          </c:extLst>
        </c:ser>
        <c:dLbls>
          <c:showLegendKey val="0"/>
          <c:showVal val="0"/>
          <c:showCatName val="0"/>
          <c:showSerName val="0"/>
          <c:showPercent val="0"/>
          <c:showBubbleSize val="0"/>
        </c:dLbls>
        <c:gapWidth val="145"/>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1.0964912280701754E-2"/>
              <c:y val="0.35360416416044027"/>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max val="30"/>
        </c:scaling>
        <c:delete val="0"/>
        <c:axPos val="b"/>
        <c:majorGridlines>
          <c:spPr>
            <a:ln w="9525" cap="flat" cmpd="sng" algn="ctr">
              <a:solidFill>
                <a:schemeClr val="bg1">
                  <a:lumMod val="75000"/>
                </a:schemeClr>
              </a:solidFill>
              <a:round/>
            </a:ln>
            <a:effectLst/>
          </c:spPr>
        </c:majorGridlines>
        <c:title>
          <c:tx>
            <c:rich>
              <a:bodyPr rot="0" spcFirstLastPara="1" vertOverflow="ellipsis" vert="horz" wrap="square" anchor="ctr" anchorCtr="1"/>
              <a:lstStyle/>
              <a:p>
                <a:pPr>
                  <a:defRPr sz="1700" b="1" i="0" u="none" strike="noStrike" kern="1200" baseline="0">
                    <a:solidFill>
                      <a:sysClr val="windowText" lastClr="000000"/>
                    </a:solidFill>
                    <a:latin typeface="+mn-lt"/>
                    <a:ea typeface="+mn-ea"/>
                    <a:cs typeface="+mn-cs"/>
                  </a:defRPr>
                </a:pPr>
                <a:r>
                  <a:rPr lang="en-US" sz="1700" b="1">
                    <a:solidFill>
                      <a:sysClr val="windowText" lastClr="000000"/>
                    </a:solidFill>
                  </a:rPr>
                  <a:t>Years</a:t>
                </a:r>
              </a:p>
            </c:rich>
          </c:tx>
          <c:layout>
            <c:manualLayout>
              <c:xMode val="edge"/>
              <c:yMode val="edge"/>
              <c:x val="7.6267771438446935E-3"/>
              <c:y val="0.86134223241625008"/>
            </c:manualLayout>
          </c:layout>
          <c:overlay val="0"/>
          <c:spPr>
            <a:noFill/>
            <a:ln>
              <a:noFill/>
            </a:ln>
            <a:effectLst/>
          </c:spPr>
          <c:txPr>
            <a:bodyPr rot="0" spcFirstLastPara="1" vertOverflow="ellipsis" vert="horz" wrap="square" anchor="ctr" anchorCtr="1"/>
            <a:lstStyle/>
            <a:p>
              <a:pPr>
                <a:defRPr sz="17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egendEntry>
        <c:idx val="7"/>
        <c:delete val="1"/>
      </c:legendEntry>
      <c:layout>
        <c:manualLayout>
          <c:xMode val="edge"/>
          <c:yMode val="edge"/>
          <c:x val="5.7065955938151808E-2"/>
          <c:y val="0.91547139599232386"/>
          <c:w val="0.93518319559603313"/>
          <c:h val="6.5374551813406234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2225"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979715</xdr:colOff>
      <xdr:row>5</xdr:row>
      <xdr:rowOff>30615</xdr:rowOff>
    </xdr:from>
    <xdr:to>
      <xdr:col>12</xdr:col>
      <xdr:colOff>95251</xdr:colOff>
      <xdr:row>50</xdr:row>
      <xdr:rowOff>71437</xdr:rowOff>
    </xdr:to>
    <xdr:graphicFrame macro="">
      <xdr:nvGraphicFramePr>
        <xdr:cNvPr id="2" name="Chart 1" descr="AMBIEN tablet was approved on December 16, 1992. Multiple generics for AMBIEN tablet (5 mg and 10 mg) were launched on April 27, 2007, after the Orange Book patent expired. Thus, the NDA applicant enjoyed less than 15 years of market exclusivity during the period between FDA approval and generic launch. &#10;&#10;USPTO identified one patent and one exclusivity for both strengths. The patent covers the drug compound and various methods of treatment. The FDA approved the NDA for the drug compound on December 16, 1992, listing the 5 mg and 10 mg tablets." title="Ambien (zolpidem tartrate; NDA 19908)">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0.0427</cdr:x>
      <cdr:y>0.86414</cdr:y>
    </cdr:from>
    <cdr:to>
      <cdr:x>0.99786</cdr:x>
      <cdr:y>0.90995</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816428" y="7443116"/>
          <a:ext cx="18260785" cy="3945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a:t>
          </a:r>
          <a:r>
            <a:rPr lang="en-US" sz="1400" b="1">
              <a:solidFill>
                <a:sysClr val="windowText" lastClr="000000"/>
              </a:solidFill>
            </a:rPr>
            <a:t>10/21/1981</a:t>
          </a:r>
          <a:r>
            <a:rPr lang="en-US" sz="1400" b="1" baseline="0">
              <a:solidFill>
                <a:sysClr val="windowText" lastClr="000000"/>
              </a:solidFill>
            </a:rPr>
            <a:t>                                                   10/21/1986</a:t>
          </a:r>
          <a:r>
            <a:rPr lang="en-US" sz="1400" b="1">
              <a:solidFill>
                <a:sysClr val="windowText" lastClr="000000"/>
              </a:solidFill>
            </a:rPr>
            <a:t>	</a:t>
          </a:r>
          <a:r>
            <a:rPr lang="en-US" sz="1400" b="1" baseline="0">
              <a:solidFill>
                <a:sysClr val="windowText" lastClr="000000"/>
              </a:solidFill>
            </a:rPr>
            <a:t>                                10/21/1991</a:t>
          </a:r>
          <a:r>
            <a:rPr lang="en-US" sz="1400" b="1">
              <a:solidFill>
                <a:sysClr val="windowText" lastClr="000000"/>
              </a:solidFill>
            </a:rPr>
            <a:t>	   </a:t>
          </a:r>
          <a:r>
            <a:rPr lang="en-US" sz="1400" b="1" baseline="0">
              <a:solidFill>
                <a:sysClr val="windowText" lastClr="000000"/>
              </a:solidFill>
            </a:rPr>
            <a:t>                                 10/21/1996</a:t>
          </a:r>
          <a:r>
            <a:rPr lang="en-US" sz="1400" b="1">
              <a:solidFill>
                <a:sysClr val="windowText" lastClr="000000"/>
              </a:solidFill>
            </a:rPr>
            <a:t>	</a:t>
          </a:r>
          <a:r>
            <a:rPr lang="en-US" sz="1400" b="1" baseline="0">
              <a:solidFill>
                <a:sysClr val="windowText" lastClr="000000"/>
              </a:solidFill>
            </a:rPr>
            <a:t>                                      10/21/2001	                                       10/21/2006                                                10/21/2011    	              	             </a:t>
          </a:r>
          <a:endParaRPr lang="en-US" sz="1400" b="1">
            <a:solidFill>
              <a:sysClr val="windowText" lastClr="000000"/>
            </a:solidFill>
          </a:endParaRPr>
        </a:p>
      </cdr:txBody>
    </cdr:sp>
  </cdr:relSizeAnchor>
  <cdr:relSizeAnchor xmlns:cdr="http://schemas.openxmlformats.org/drawingml/2006/chartDrawing">
    <cdr:from>
      <cdr:x>0.10959</cdr:x>
      <cdr:y>0.56853</cdr:y>
    </cdr:from>
    <cdr:to>
      <cdr:x>0.24156</cdr:x>
      <cdr:y>0.61478</cdr:y>
    </cdr:to>
    <cdr:sp macro="" textlink="">
      <cdr:nvSpPr>
        <cdr:cNvPr id="5" name="TextBox 4">
          <a:extLst xmlns:a="http://schemas.openxmlformats.org/drawingml/2006/main">
            <a:ext uri="{FF2B5EF4-FFF2-40B4-BE49-F238E27FC236}">
              <a16:creationId xmlns:a16="http://schemas.microsoft.com/office/drawing/2014/main" id="{D86F474A-F0CE-41F8-9B84-BDEBF373A9DE}"/>
            </a:ext>
          </a:extLst>
        </cdr:cNvPr>
        <cdr:cNvSpPr txBox="1"/>
      </cdr:nvSpPr>
      <cdr:spPr>
        <a:xfrm xmlns:a="http://schemas.openxmlformats.org/drawingml/2006/main">
          <a:off x="2252256" y="5945239"/>
          <a:ext cx="2712172" cy="4836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0.11281</cdr:x>
      <cdr:y>0.34428</cdr:y>
    </cdr:from>
    <cdr:to>
      <cdr:x>0.2203</cdr:x>
      <cdr:y>0.39053</cdr:y>
    </cdr:to>
    <cdr:sp macro="" textlink="">
      <cdr:nvSpPr>
        <cdr:cNvPr id="6" name="TextBox 5">
          <a:extLst xmlns:a="http://schemas.openxmlformats.org/drawingml/2006/main">
            <a:ext uri="{FF2B5EF4-FFF2-40B4-BE49-F238E27FC236}">
              <a16:creationId xmlns:a16="http://schemas.microsoft.com/office/drawing/2014/main" id="{D13DE7E3-6ED7-42F3-A41F-2C3B5EEBB0FC}"/>
            </a:ext>
          </a:extLst>
        </cdr:cNvPr>
        <cdr:cNvSpPr txBox="1"/>
      </cdr:nvSpPr>
      <cdr:spPr>
        <a:xfrm xmlns:a="http://schemas.openxmlformats.org/drawingml/2006/main">
          <a:off x="2384853" y="3342583"/>
          <a:ext cx="2272394"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0.41139</cdr:x>
      <cdr:y>0.079</cdr:y>
    </cdr:from>
    <cdr:to>
      <cdr:x>0.41226</cdr:x>
      <cdr:y>0.82306</cdr:y>
    </cdr:to>
    <cdr:cxnSp macro="">
      <cdr:nvCxnSpPr>
        <cdr:cNvPr id="10" name="Straight Connector 9">
          <a:extLst xmlns:a="http://schemas.openxmlformats.org/drawingml/2006/main">
            <a:ext uri="{FF2B5EF4-FFF2-40B4-BE49-F238E27FC236}">
              <a16:creationId xmlns:a16="http://schemas.microsoft.com/office/drawing/2014/main" id="{762050C4-0617-4D14-860E-54B30470CA39}"/>
            </a:ext>
          </a:extLst>
        </cdr:cNvPr>
        <cdr:cNvCxnSpPr/>
      </cdr:nvCxnSpPr>
      <cdr:spPr>
        <a:xfrm xmlns:a="http://schemas.openxmlformats.org/drawingml/2006/main" flipH="1">
          <a:off x="7864928" y="680452"/>
          <a:ext cx="16674" cy="6408870"/>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6"/>
        </a:lnRef>
        <a:fillRef xmlns:a="http://schemas.openxmlformats.org/drawingml/2006/main" idx="0">
          <a:schemeClr val="accent6"/>
        </a:fillRef>
        <a:effectRef xmlns:a="http://schemas.openxmlformats.org/drawingml/2006/main" idx="0">
          <a:schemeClr val="accent6"/>
        </a:effectRef>
        <a:fontRef xmlns:a="http://schemas.openxmlformats.org/drawingml/2006/main" idx="minor">
          <a:schemeClr val="tx1"/>
        </a:fontRef>
      </cdr:style>
    </cdr:cxnSp>
  </cdr:relSizeAnchor>
  <cdr:relSizeAnchor xmlns:cdr="http://schemas.openxmlformats.org/drawingml/2006/chartDrawing">
    <cdr:from>
      <cdr:x>0.3742</cdr:x>
      <cdr:y>0.48773</cdr:y>
    </cdr:from>
    <cdr:to>
      <cdr:x>0.41749</cdr:x>
      <cdr:y>0.57979</cdr:y>
    </cdr:to>
    <cdr:sp macro="" textlink="">
      <cdr:nvSpPr>
        <cdr:cNvPr id="14" name="TextBox 13">
          <a:extLst xmlns:a="http://schemas.openxmlformats.org/drawingml/2006/main">
            <a:ext uri="{FF2B5EF4-FFF2-40B4-BE49-F238E27FC236}">
              <a16:creationId xmlns:a16="http://schemas.microsoft.com/office/drawing/2014/main" id="{3A17A2B0-AD1E-4604-804F-1FD4291676C4}"/>
            </a:ext>
          </a:extLst>
        </cdr:cNvPr>
        <cdr:cNvSpPr txBox="1"/>
      </cdr:nvSpPr>
      <cdr:spPr>
        <a:xfrm xmlns:a="http://schemas.openxmlformats.org/drawingml/2006/main">
          <a:off x="7905272" y="4844811"/>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0.41227</cdr:x>
      <cdr:y>0.06633</cdr:y>
    </cdr:from>
    <cdr:to>
      <cdr:x>0.47531</cdr:x>
      <cdr:y>0.13586</cdr:y>
    </cdr:to>
    <cdr:sp macro="" textlink="">
      <cdr:nvSpPr>
        <cdr:cNvPr id="15" name="TextBox 14">
          <a:extLst xmlns:a="http://schemas.openxmlformats.org/drawingml/2006/main">
            <a:ext uri="{FF2B5EF4-FFF2-40B4-BE49-F238E27FC236}">
              <a16:creationId xmlns:a16="http://schemas.microsoft.com/office/drawing/2014/main" id="{8FD6A44B-330D-4348-A4EA-BDE93A276435}"/>
            </a:ext>
          </a:extLst>
        </cdr:cNvPr>
        <cdr:cNvSpPr txBox="1"/>
      </cdr:nvSpPr>
      <cdr:spPr>
        <a:xfrm xmlns:a="http://schemas.openxmlformats.org/drawingml/2006/main">
          <a:off x="7881784" y="571330"/>
          <a:ext cx="1205201" cy="598884"/>
        </a:xfrm>
        <a:prstGeom xmlns:a="http://schemas.openxmlformats.org/drawingml/2006/main" prst="rect">
          <a:avLst/>
        </a:prstGeom>
        <a:ln xmlns:a="http://schemas.openxmlformats.org/drawingml/2006/main" w="28575">
          <a:solidFill>
            <a:srgbClr val="00B050"/>
          </a:solidFill>
          <a:prstDash val="sysDot"/>
        </a:ln>
      </cdr:spPr>
      <cdr:txBody>
        <a:bodyPr xmlns:a="http://schemas.openxmlformats.org/drawingml/2006/main" vertOverflow="clip" wrap="none" rtlCol="0" anchor="ctr"/>
        <a:lstStyle xmlns:a="http://schemas.openxmlformats.org/drawingml/2006/main"/>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12/16/1992</a:t>
          </a:r>
        </a:p>
      </cdr:txBody>
    </cdr:sp>
  </cdr:relSizeAnchor>
  <cdr:relSizeAnchor xmlns:cdr="http://schemas.openxmlformats.org/drawingml/2006/chartDrawing">
    <cdr:from>
      <cdr:x>0.84171</cdr:x>
      <cdr:y>0.06593</cdr:y>
    </cdr:from>
    <cdr:to>
      <cdr:x>0.92416</cdr:x>
      <cdr:y>0.1327</cdr:y>
    </cdr:to>
    <cdr:sp macro="" textlink="">
      <cdr:nvSpPr>
        <cdr:cNvPr id="9" name="TextBox 2">
          <a:extLst xmlns:a="http://schemas.openxmlformats.org/drawingml/2006/main">
            <a:ext uri="{FF2B5EF4-FFF2-40B4-BE49-F238E27FC236}">
              <a16:creationId xmlns:a16="http://schemas.microsoft.com/office/drawing/2014/main" id="{FF4B8767-0461-4E92-8C04-51FA439771B6}"/>
            </a:ext>
            <a:ext uri="{147F2762-F138-4A5C-976F-8EAC2B608ADB}">
              <a16:predDERef xmlns:a16="http://schemas.microsoft.com/office/drawing/2014/main" pred="{212102B6-F8CF-4B65-996A-E5BE4FC6BC7B}"/>
            </a:ext>
          </a:extLst>
        </cdr:cNvPr>
        <cdr:cNvSpPr txBox="1"/>
      </cdr:nvSpPr>
      <cdr:spPr>
        <a:xfrm xmlns:a="http://schemas.openxmlformats.org/drawingml/2006/main">
          <a:off x="16091883" y="567878"/>
          <a:ext cx="1576282" cy="575112"/>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indent="0" algn="ctr"/>
          <a:r>
            <a:rPr lang="en-US" sz="1600" b="1">
              <a:solidFill>
                <a:srgbClr val="7030A0"/>
              </a:solidFill>
              <a:latin typeface="+mn-lt"/>
              <a:ea typeface="+mn-lt"/>
              <a:cs typeface="+mn-lt"/>
            </a:rPr>
            <a:t>Generic Launch 4/24/2007</a:t>
          </a:r>
        </a:p>
      </cdr:txBody>
    </cdr:sp>
  </cdr:relSizeAnchor>
  <cdr:relSizeAnchor xmlns:cdr="http://schemas.openxmlformats.org/drawingml/2006/chartDrawing">
    <cdr:from>
      <cdr:x>0.84119</cdr:x>
      <cdr:y>0.06477</cdr:y>
    </cdr:from>
    <cdr:to>
      <cdr:x>0.84128</cdr:x>
      <cdr:y>0.8199</cdr:y>
    </cdr:to>
    <cdr:cxnSp macro="">
      <cdr:nvCxnSpPr>
        <cdr:cNvPr id="11" name="Straight Connector 10">
          <a:extLst xmlns:a="http://schemas.openxmlformats.org/drawingml/2006/main">
            <a:ext uri="{FF2B5EF4-FFF2-40B4-BE49-F238E27FC236}">
              <a16:creationId xmlns:a16="http://schemas.microsoft.com/office/drawing/2014/main" id="{F09A2A7B-896C-45E9-A873-872332CDA0E7}"/>
            </a:ext>
          </a:extLst>
        </cdr:cNvPr>
        <cdr:cNvCxnSpPr/>
      </cdr:nvCxnSpPr>
      <cdr:spPr>
        <a:xfrm xmlns:a="http://schemas.openxmlformats.org/drawingml/2006/main" flipH="1">
          <a:off x="16081868" y="557885"/>
          <a:ext cx="1720" cy="6504178"/>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17"/>
  <sheetViews>
    <sheetView tabSelected="1" topLeftCell="L1" zoomScale="90" zoomScaleNormal="90" workbookViewId="0">
      <pane ySplit="1" topLeftCell="A2" activePane="bottomLeft" state="frozen"/>
      <selection pane="bottomLeft" activeCell="N10" sqref="N10"/>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20.5546875" style="1" customWidth="1"/>
    <col min="10" max="10" width="16.6640625" customWidth="1"/>
    <col min="11" max="11" width="20.5546875" customWidth="1"/>
    <col min="12" max="12" width="29.5546875" customWidth="1"/>
    <col min="13" max="13" width="30.44140625" customWidth="1"/>
    <col min="14" max="14" width="14.6640625" customWidth="1"/>
    <col min="15" max="15" width="18" customWidth="1"/>
    <col min="16" max="20" width="21.109375" customWidth="1"/>
    <col min="21" max="21" width="21.88671875" customWidth="1"/>
    <col min="22" max="22" width="27" customWidth="1"/>
    <col min="23" max="23" width="16.88671875" customWidth="1"/>
    <col min="24" max="24" width="10.5546875" bestFit="1" customWidth="1"/>
  </cols>
  <sheetData>
    <row r="1" spans="1:23" s="39" customFormat="1" ht="133.5" customHeight="1" x14ac:dyDescent="0.3">
      <c r="A1" s="31" t="s">
        <v>0</v>
      </c>
      <c r="B1" s="32" t="s">
        <v>1</v>
      </c>
      <c r="C1" s="32" t="s">
        <v>2</v>
      </c>
      <c r="D1" s="32" t="s">
        <v>3</v>
      </c>
      <c r="E1" s="32" t="s">
        <v>4</v>
      </c>
      <c r="F1" s="33" t="s">
        <v>5</v>
      </c>
      <c r="G1" s="32" t="s">
        <v>6</v>
      </c>
      <c r="H1" s="34" t="s">
        <v>7</v>
      </c>
      <c r="I1" s="32" t="s">
        <v>8</v>
      </c>
      <c r="J1" s="32" t="s">
        <v>9</v>
      </c>
      <c r="K1" s="35" t="s">
        <v>10</v>
      </c>
      <c r="L1" s="50" t="s">
        <v>11</v>
      </c>
      <c r="M1" s="51" t="s">
        <v>12</v>
      </c>
      <c r="N1" s="36" t="s">
        <v>13</v>
      </c>
      <c r="O1" s="32" t="s">
        <v>14</v>
      </c>
      <c r="P1" s="14" t="s">
        <v>15</v>
      </c>
      <c r="Q1" s="32" t="s">
        <v>16</v>
      </c>
      <c r="R1" s="32" t="s">
        <v>17</v>
      </c>
      <c r="S1" s="53" t="s">
        <v>18</v>
      </c>
      <c r="T1" s="54" t="s">
        <v>19</v>
      </c>
      <c r="U1" s="40" t="s">
        <v>20</v>
      </c>
      <c r="V1" s="37" t="s">
        <v>21</v>
      </c>
      <c r="W1" s="38" t="s">
        <v>22</v>
      </c>
    </row>
    <row r="2" spans="1:23" s="16" customFormat="1" ht="90" customHeight="1" x14ac:dyDescent="0.3">
      <c r="A2" s="46" t="s">
        <v>23</v>
      </c>
      <c r="B2" s="22" t="s">
        <v>24</v>
      </c>
      <c r="C2" s="22" t="s">
        <v>24</v>
      </c>
      <c r="D2" s="22" t="s">
        <v>25</v>
      </c>
      <c r="E2" s="22" t="s">
        <v>24</v>
      </c>
      <c r="F2" s="22" t="s">
        <v>26</v>
      </c>
      <c r="G2" s="22" t="s">
        <v>24</v>
      </c>
      <c r="H2" s="22" t="s">
        <v>27</v>
      </c>
      <c r="I2" s="22" t="s">
        <v>28</v>
      </c>
      <c r="J2" s="22" t="s">
        <v>24</v>
      </c>
      <c r="K2" s="22" t="s">
        <v>29</v>
      </c>
      <c r="L2" s="46" t="s">
        <v>30</v>
      </c>
      <c r="M2" s="52" t="s">
        <v>31</v>
      </c>
      <c r="N2" s="22" t="s">
        <v>32</v>
      </c>
      <c r="O2" s="22" t="s">
        <v>33</v>
      </c>
      <c r="P2" s="22" t="s">
        <v>34</v>
      </c>
      <c r="Q2" s="22" t="s">
        <v>35</v>
      </c>
      <c r="R2" s="22" t="s">
        <v>36</v>
      </c>
      <c r="S2" s="55" t="s">
        <v>37</v>
      </c>
      <c r="T2" s="55" t="s">
        <v>38</v>
      </c>
      <c r="U2" s="23" t="s">
        <v>24</v>
      </c>
      <c r="V2" s="23" t="s">
        <v>39</v>
      </c>
      <c r="W2" s="23" t="s">
        <v>40</v>
      </c>
    </row>
    <row r="3" spans="1:23" x14ac:dyDescent="0.3">
      <c r="A3" s="7">
        <v>4382938</v>
      </c>
      <c r="B3" s="2">
        <v>29880</v>
      </c>
      <c r="C3" s="2">
        <v>29880</v>
      </c>
      <c r="D3" s="8">
        <f>DATEDIF(B3, C3, "D")</f>
        <v>0</v>
      </c>
      <c r="E3" s="2">
        <v>29880</v>
      </c>
      <c r="F3" s="1">
        <f t="shared" ref="F3" si="0">DATEDIF(C3, E3, "D")</f>
        <v>0</v>
      </c>
      <c r="G3" s="2">
        <v>30446</v>
      </c>
      <c r="H3" s="1">
        <f>DATEDIF(E3, G3, "D")</f>
        <v>566</v>
      </c>
      <c r="I3" s="3">
        <v>37185</v>
      </c>
      <c r="J3" s="2">
        <v>33954</v>
      </c>
      <c r="K3" s="9">
        <f>IF(J3&lt;G3, 0, IF(Q3&lt;I3, IF(Q3&lt;J3, (Q3-G3), (J3-G3)), IF(I3&lt;J3, (I3-G3), (J3-G3))))</f>
        <v>3508</v>
      </c>
      <c r="L3" s="3">
        <f>O3</f>
        <v>37185</v>
      </c>
      <c r="M3" s="4">
        <f>IF(G3&lt;J3, IF(Q3&lt;I3, (Q3-J3), (I3-J3)), IF(Q3&lt;I3, (Q3-G3), (I3-G3)))</f>
        <v>3231</v>
      </c>
      <c r="N3" s="9">
        <v>0</v>
      </c>
      <c r="O3" s="13">
        <f>I3+N3</f>
        <v>37185</v>
      </c>
      <c r="P3" s="8">
        <v>1826</v>
      </c>
      <c r="Q3" s="13">
        <f>IF(L3&gt;O3, O3, L3)</f>
        <v>37185</v>
      </c>
      <c r="R3" s="13">
        <f>Q3+P3</f>
        <v>39011</v>
      </c>
      <c r="S3" s="57">
        <f>DATE(YEAR(R3),MONTH(R3) +6,DAY(R3))</f>
        <v>39193</v>
      </c>
      <c r="T3" s="56">
        <f>S3-R3</f>
        <v>182</v>
      </c>
      <c r="U3" s="41"/>
      <c r="V3" s="45"/>
      <c r="W3" s="9">
        <f>DATEDIF(Q3, O3, "D")</f>
        <v>0</v>
      </c>
    </row>
    <row r="4" spans="1:23" x14ac:dyDescent="0.3">
      <c r="A4" s="15" t="s">
        <v>41</v>
      </c>
      <c r="B4" s="42">
        <v>29880</v>
      </c>
      <c r="C4" s="42">
        <v>39169</v>
      </c>
      <c r="D4" s="61">
        <f>DATEDIF(B4, C4, "D")</f>
        <v>9289</v>
      </c>
      <c r="E4" s="42"/>
      <c r="F4" s="43"/>
      <c r="G4" s="42"/>
      <c r="H4" s="43"/>
      <c r="I4" s="62"/>
      <c r="J4" s="42"/>
      <c r="K4" s="43"/>
      <c r="L4" s="42"/>
      <c r="M4" s="61"/>
      <c r="N4" s="43"/>
      <c r="O4" s="42"/>
      <c r="P4" s="61"/>
      <c r="Q4" s="42"/>
      <c r="R4" s="42"/>
      <c r="S4" s="63"/>
      <c r="T4" s="64"/>
      <c r="U4" s="42">
        <v>40266</v>
      </c>
      <c r="V4" s="61">
        <f>DATEDIF(C4, U4, "D")</f>
        <v>1097</v>
      </c>
      <c r="W4" s="43"/>
    </row>
    <row r="5" spans="1:23" x14ac:dyDescent="0.3">
      <c r="A5" s="15" t="s">
        <v>42</v>
      </c>
      <c r="B5" s="42">
        <v>29880</v>
      </c>
      <c r="C5" s="42">
        <v>40266</v>
      </c>
      <c r="D5" s="61">
        <f>DATEDIF(B5, C5, "D")</f>
        <v>10386</v>
      </c>
      <c r="E5" s="15"/>
      <c r="F5" s="15"/>
      <c r="G5" s="15"/>
      <c r="H5" s="15"/>
      <c r="I5" s="15"/>
      <c r="J5" s="42"/>
      <c r="K5" s="15"/>
      <c r="L5" s="15"/>
      <c r="M5" s="15"/>
      <c r="N5" s="15"/>
      <c r="O5" s="15"/>
      <c r="P5" s="15"/>
      <c r="Q5" s="15"/>
      <c r="R5" s="15"/>
      <c r="S5" s="15"/>
      <c r="T5" s="15"/>
      <c r="U5" s="42">
        <v>40450</v>
      </c>
      <c r="V5" s="61">
        <f>DATEDIF(C5, U5, "D")</f>
        <v>184</v>
      </c>
      <c r="W5" s="15"/>
    </row>
    <row r="6" spans="1:23" x14ac:dyDescent="0.3">
      <c r="L6" s="7"/>
      <c r="M6" s="7"/>
      <c r="N6" s="1"/>
      <c r="O6" s="1"/>
      <c r="P6" s="1"/>
      <c r="Q6" s="1"/>
      <c r="R6" s="1"/>
      <c r="S6" s="1"/>
      <c r="T6" s="1"/>
    </row>
    <row r="7" spans="1:23" x14ac:dyDescent="0.3">
      <c r="L7" s="7"/>
      <c r="M7" s="7"/>
      <c r="N7" s="1"/>
      <c r="O7" s="1"/>
      <c r="P7" s="1"/>
      <c r="Q7" s="1"/>
      <c r="R7" s="1"/>
      <c r="S7" s="1"/>
      <c r="T7" s="1"/>
    </row>
    <row r="8" spans="1:23" x14ac:dyDescent="0.3">
      <c r="N8" s="1"/>
      <c r="O8" s="1"/>
      <c r="P8" s="1"/>
      <c r="Q8" s="1"/>
      <c r="R8" s="1"/>
      <c r="S8" s="1"/>
      <c r="T8" s="1"/>
    </row>
    <row r="11" spans="1:23" x14ac:dyDescent="0.3">
      <c r="C11" s="2"/>
    </row>
    <row r="12" spans="1:23" ht="15.6" x14ac:dyDescent="0.3">
      <c r="C12" s="17"/>
      <c r="D12" s="18"/>
      <c r="E12" s="17"/>
      <c r="F12" s="7"/>
      <c r="V12" s="10"/>
    </row>
    <row r="16" spans="1:23" x14ac:dyDescent="0.3">
      <c r="K16" s="10"/>
    </row>
    <row r="17" spans="11:11" x14ac:dyDescent="0.3">
      <c r="K17" s="10"/>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B6"/>
  <sheetViews>
    <sheetView zoomScale="75" zoomScaleNormal="75" workbookViewId="0">
      <pane ySplit="1" topLeftCell="A11" activePane="bottomLeft" state="frozen"/>
      <selection pane="bottomLeft" activeCell="A8" sqref="A8"/>
    </sheetView>
  </sheetViews>
  <sheetFormatPr defaultRowHeight="14.4" x14ac:dyDescent="0.3"/>
  <cols>
    <col min="1" max="1" width="36.554687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1" width="20" customWidth="1"/>
    <col min="12" max="12" width="21.5546875" customWidth="1"/>
    <col min="13" max="13" width="22.5546875" customWidth="1"/>
  </cols>
  <sheetData>
    <row r="1" spans="1:28" ht="69" customHeight="1" x14ac:dyDescent="0.3">
      <c r="A1" s="30" t="s">
        <v>43</v>
      </c>
      <c r="B1" s="30" t="s">
        <v>44</v>
      </c>
      <c r="C1" s="24" t="s">
        <v>45</v>
      </c>
      <c r="D1" s="25" t="s">
        <v>46</v>
      </c>
      <c r="E1" s="26" t="s">
        <v>47</v>
      </c>
      <c r="F1" s="27" t="s">
        <v>48</v>
      </c>
      <c r="G1" s="28" t="s">
        <v>49</v>
      </c>
      <c r="H1" s="71" t="s">
        <v>50</v>
      </c>
      <c r="I1" s="70" t="s">
        <v>51</v>
      </c>
      <c r="J1" s="29" t="s">
        <v>52</v>
      </c>
      <c r="K1" s="69" t="s">
        <v>53</v>
      </c>
      <c r="L1" s="58" t="s">
        <v>54</v>
      </c>
      <c r="M1" s="19"/>
    </row>
    <row r="2" spans="1:28" ht="112.5" customHeight="1" x14ac:dyDescent="0.3">
      <c r="A2" s="21" t="s">
        <v>55</v>
      </c>
      <c r="B2" s="21" t="s">
        <v>56</v>
      </c>
      <c r="C2" s="21" t="s">
        <v>57</v>
      </c>
      <c r="D2" s="21" t="s">
        <v>58</v>
      </c>
      <c r="E2" s="21" t="s">
        <v>59</v>
      </c>
      <c r="F2" s="21" t="s">
        <v>60</v>
      </c>
      <c r="G2" s="21" t="s">
        <v>61</v>
      </c>
      <c r="H2" s="21" t="s">
        <v>62</v>
      </c>
      <c r="I2" s="21" t="s">
        <v>63</v>
      </c>
      <c r="J2" s="21" t="s">
        <v>64</v>
      </c>
      <c r="K2" s="59"/>
      <c r="L2" s="59" t="s">
        <v>65</v>
      </c>
      <c r="M2" s="19"/>
      <c r="N2" s="19"/>
      <c r="O2" s="19"/>
      <c r="P2" s="19"/>
      <c r="Q2" s="19"/>
      <c r="R2" s="19"/>
      <c r="S2" s="20"/>
      <c r="T2" s="20"/>
      <c r="U2" s="20"/>
      <c r="V2" s="20"/>
      <c r="W2" s="19"/>
      <c r="X2" s="19"/>
      <c r="Y2" s="19"/>
      <c r="Z2" s="19"/>
      <c r="AA2" s="19"/>
      <c r="AB2" s="19"/>
    </row>
    <row r="3" spans="1:28" x14ac:dyDescent="0.3">
      <c r="A3" s="49" t="s">
        <v>66</v>
      </c>
      <c r="B3" s="11">
        <f>'Data for Bar Graph (# days)'!D3/365.25</f>
        <v>0</v>
      </c>
      <c r="C3" s="5">
        <f>'Data for Bar Graph (# days)'!F3/365.25</f>
        <v>0</v>
      </c>
      <c r="D3" s="5">
        <f>'Data for Bar Graph (# days)'!H3/365.25</f>
        <v>1.5496235455167693</v>
      </c>
      <c r="E3" s="11">
        <f>'Data for Bar Graph (# days)'!K3/365.25</f>
        <v>9.6043805612594113</v>
      </c>
      <c r="F3" s="5">
        <f>'Data for Bar Graph (# days)'!M3/365.25</f>
        <v>8.8459958932238187</v>
      </c>
      <c r="G3" s="6">
        <f>IF(L3&gt;0, IF(((('Data for Bar Graph (# days)'!N3-'Data for Bar Graph (# days)'!W3))/365.25)&gt;0, (('Data for Bar Graph (# days)'!N3-'Data for Bar Graph (# days)'!W3))/365.25, 0), ('Data for Bar Graph (# days)'!N3/365.25))</f>
        <v>0</v>
      </c>
      <c r="H3" s="5">
        <f>'Data for Bar Graph (# days)'!P3/365.25</f>
        <v>4.9993155373032172</v>
      </c>
      <c r="I3" s="67">
        <f>'Data for Bar Graph (# days)'!T3/365.25</f>
        <v>0.49828884325804246</v>
      </c>
      <c r="J3" s="47"/>
      <c r="K3" s="47"/>
      <c r="L3" s="12">
        <f>'Data for Bar Graph (# days)'!W3/365.25</f>
        <v>0</v>
      </c>
      <c r="M3" s="60"/>
    </row>
    <row r="4" spans="1:28" x14ac:dyDescent="0.3">
      <c r="A4" s="66" t="s">
        <v>41</v>
      </c>
      <c r="B4" s="44">
        <f>'Data for Bar Graph (# days)'!D4/365.25</f>
        <v>25.43189596167009</v>
      </c>
      <c r="C4" s="44"/>
      <c r="D4" s="44"/>
      <c r="E4" s="44"/>
      <c r="F4" s="44"/>
      <c r="G4" s="65"/>
      <c r="H4" s="65"/>
      <c r="I4" s="65"/>
      <c r="J4" s="68">
        <f>'Data for Bar Graph (# days)'!V4/365.25</f>
        <v>3.0034223134839153</v>
      </c>
      <c r="K4" s="68">
        <f>'Data for Bar Graph (# days)'!V5/365.25</f>
        <v>0.50376454483230659</v>
      </c>
      <c r="L4" s="65"/>
      <c r="M4" s="60"/>
    </row>
    <row r="5" spans="1:28" x14ac:dyDescent="0.3">
      <c r="J5" s="48"/>
      <c r="K5" s="48"/>
      <c r="M5" s="39"/>
    </row>
    <row r="6" spans="1:28" x14ac:dyDescent="0.3">
      <c r="J6" s="48"/>
      <c r="K6" s="48"/>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B4F45D-1D8C-4FFC-ADFD-7DA463697B25}">
  <ds:schemaRefs>
    <ds:schemaRef ds:uri="http://schemas.microsoft.com/sharepoint/v3/contenttype/forms"/>
  </ds:schemaRefs>
</ds:datastoreItem>
</file>

<file path=customXml/itemProps2.xml><?xml version="1.0" encoding="utf-8"?>
<ds:datastoreItem xmlns:ds="http://schemas.openxmlformats.org/officeDocument/2006/customXml" ds:itemID="{EFD44154-6D06-4069-80A8-3FC6004DDD91}">
  <ds:schemaRefs>
    <ds:schemaRef ds:uri="http://purl.org/dc/terms/"/>
    <ds:schemaRef ds:uri="http://schemas.openxmlformats.org/package/2006/metadata/core-properties"/>
    <ds:schemaRef ds:uri="911a242a-b86b-4d84-b653-fe89a0c00260"/>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0f237262-9dbc-4cdd-8adf-cd692af5474e"/>
    <ds:schemaRef ds:uri="http://www.w3.org/XML/1998/namespace"/>
  </ds:schemaRefs>
</ds:datastoreItem>
</file>

<file path=customXml/itemProps3.xml><?xml version="1.0" encoding="utf-8"?>
<ds:datastoreItem xmlns:ds="http://schemas.openxmlformats.org/officeDocument/2006/customXml" ds:itemID="{3E460C1A-C6C3-431D-97F0-2116BF4CE5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2024-05-30T19:52:56Z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